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92" windowWidth="15480" windowHeight="7632"/>
  </bookViews>
  <sheets>
    <sheet name="Лист1 (2)" sheetId="4" r:id="rId1"/>
    <sheet name="Лист2" sheetId="2" r:id="rId2"/>
    <sheet name="Лист3" sheetId="3" r:id="rId3"/>
  </sheets>
  <definedNames>
    <definedName name="_xlnm.Print_Titles" localSheetId="0">'Лист1 (2)'!$6:$8</definedName>
    <definedName name="_xlnm.Print_Area" localSheetId="0">'Лист1 (2)'!$A$1:$K$37</definedName>
  </definedNames>
  <calcPr calcId="114210" fullCalcOnLoad="1"/>
</workbook>
</file>

<file path=xl/calcChain.xml><?xml version="1.0" encoding="utf-8"?>
<calcChain xmlns="http://schemas.openxmlformats.org/spreadsheetml/2006/main">
  <c r="G15" i="4"/>
  <c r="G31"/>
  <c r="G33"/>
  <c r="G15" i="2"/>
  <c r="G15" i="3"/>
  <c r="G34" i="2"/>
  <c r="G34" i="3"/>
  <c r="G33" i="2"/>
  <c r="G33" i="3"/>
  <c r="G32" i="2"/>
  <c r="G32" i="3"/>
  <c r="E32"/>
  <c r="F29" i="2"/>
  <c r="F29" i="3"/>
  <c r="F29" i="4"/>
  <c r="G29" i="2"/>
  <c r="G29" i="3"/>
  <c r="G29" i="4"/>
  <c r="G31" i="2"/>
  <c r="G31" i="3"/>
  <c r="G30" i="2"/>
  <c r="G30" i="3"/>
  <c r="G30" i="4"/>
  <c r="F30" i="2"/>
  <c r="F30" i="3"/>
  <c r="F30" i="4"/>
  <c r="I29" i="2"/>
  <c r="I29" i="3"/>
  <c r="I29" i="4"/>
  <c r="E32" i="2"/>
  <c r="E31"/>
  <c r="E31" i="3"/>
  <c r="E30" i="2"/>
  <c r="E30" i="3"/>
  <c r="E29" i="2"/>
  <c r="E29" i="3"/>
  <c r="E28" i="4"/>
  <c r="E31"/>
  <c r="E27"/>
  <c r="G26"/>
  <c r="F26"/>
  <c r="E26"/>
  <c r="G17"/>
  <c r="G14"/>
  <c r="E15"/>
  <c r="E16"/>
  <c r="E17"/>
  <c r="I34"/>
  <c r="F34"/>
  <c r="G23"/>
  <c r="G16"/>
  <c r="F16"/>
  <c r="I16"/>
  <c r="F18"/>
  <c r="F32"/>
  <c r="F15"/>
  <c r="F13"/>
  <c r="F14"/>
  <c r="E14"/>
  <c r="E25"/>
  <c r="E13"/>
  <c r="E12"/>
  <c r="F24"/>
  <c r="E24"/>
  <c r="E30"/>
  <c r="E33"/>
  <c r="I18"/>
  <c r="I32"/>
  <c r="G18"/>
  <c r="G32"/>
  <c r="F31"/>
  <c r="F33"/>
  <c r="F12"/>
  <c r="F19"/>
  <c r="F23"/>
  <c r="E23"/>
  <c r="E29"/>
  <c r="E32"/>
  <c r="I19"/>
  <c r="G19"/>
  <c r="G34"/>
  <c r="E19"/>
  <c r="E34"/>
  <c r="E18"/>
</calcChain>
</file>

<file path=xl/sharedStrings.xml><?xml version="1.0" encoding="utf-8"?>
<sst xmlns="http://schemas.openxmlformats.org/spreadsheetml/2006/main" count="67" uniqueCount="38">
  <si>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</si>
  <si>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</si>
  <si>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</si>
  <si>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</si>
  <si>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</si>
  <si>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</si>
  <si>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</si>
  <si>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1.3.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</si>
  <si>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</si>
  <si>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</si>
  <si>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</si>
  <si>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</si>
  <si>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</si>
  <si>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</si>
  <si>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</si>
  <si>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</si>
  <si>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</si>
  <si>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</si>
  <si>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2.1.</t>
  </si>
  <si>
    <t>Итого по подпрограмме 2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</si>
  <si>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</si>
  <si>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</si>
  <si>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</si>
  <si>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Субсидия на возмещение затрат по вывозу жидких бытовых отходов</t>
  </si>
  <si>
    <t>Сибсидии в целях возмещения затрат по ремонту систем коммунальной инфраструктуры</t>
  </si>
  <si>
    <t>Цель: "Улучшение технического состояния систем коммунальной инфраструктуры".</t>
  </si>
  <si>
    <t xml:space="preserve">Задача 2:"Проведение капитального ремонта систем коммунальной инфраструктуры" </t>
  </si>
  <si>
    <t>Подпрограмма 2 «Модернизация и реформирование жилищно-коммунального комплекса городского поселения Белоярский»</t>
  </si>
  <si>
    <t xml:space="preserve"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</si>
  <si>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бюджет городского поселения Белоярский</t>
  </si>
  <si>
    <t xml:space="preserve">
Основные мероприятия муниципальной программы
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</si>
  <si>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Субсидия на возмещение затрат в связи с оказанием услуг теплоснабжения, водоснабжения и водоотведения на территории городского поселения Белоярский</t>
  </si>
  <si>
    <t>___________________</t>
  </si>
  <si>
    <t>Субсидия на возмещение недополученных доходов, связанных с оказанием населению жилищно-коммунальных услуг на территории городского поселения Белоярский</t>
  </si>
  <si>
    <t>администрация городского поселения Белоярский</t>
  </si>
  <si>
    <t>2.2.</t>
  </si>
  <si>
    <t xml:space="preserve">Капитальный ремонт сетей газоснабжения в мкр.Мирный г.Белоярский  </t>
  </si>
  <si>
    <t>ПРИЛОЖЕНИЕ 2
к постановлению администрации
городского поселения Белоярский                                                                                       от 26 ноября 2015 года № 309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</si>
</sst>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/>
    <xf numFmtId="0" fontId="2" fillId="2" borderId="1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topLeftCell="C1" zoomScale="136" zoomScaleNormal="85" zoomScaleSheetLayoutView="136" workbookViewId="0">
      <selection activeCell="G3" sqref="G3"/>
    </sheetView>
  </sheetViews>
  <sheetFormatPr defaultRowHeight="14.4"/>
  <cols>
    <col min="2" max="2" width="47.5546875" customWidth="1"/>
    <col min="3" max="3" width="13.44140625" customWidth="1"/>
    <col min="4" max="4" width="31" customWidth="1"/>
    <col min="5" max="5" width="14.6640625" customWidth="1"/>
    <col min="6" max="6" width="25.33203125" customWidth="1"/>
    <col min="8" max="8" width="16" customWidth="1"/>
    <col min="10" max="10" width="16.109375" customWidth="1"/>
    <col min="11" max="11" width="0.33203125" customWidth="1"/>
    <col min="12" max="12" width="9.109375" hidden="1" customWidth="1"/>
  </cols>
  <sheetData>
    <row r="1" spans="1:10">
      <c r="H1" s="61" t="s">
        <v>37</v>
      </c>
      <c r="I1" s="62"/>
      <c r="J1" s="62"/>
    </row>
    <row r="2" spans="1:10">
      <c r="H2" s="62"/>
      <c r="I2" s="62"/>
      <c r="J2" s="62"/>
    </row>
    <row r="3" spans="1:10" ht="25.5" customHeight="1">
      <c r="H3" s="62"/>
      <c r="I3" s="62"/>
      <c r="J3" s="62"/>
    </row>
    <row r="4" spans="1:10" ht="68.25" customHeight="1">
      <c r="F4" s="1"/>
      <c r="H4" s="25" t="s">
        <v>28</v>
      </c>
      <c r="I4" s="25"/>
      <c r="J4" s="25"/>
    </row>
    <row r="5" spans="1:10" ht="45" customHeight="1">
      <c r="A5" s="28" t="s">
        <v>30</v>
      </c>
      <c r="B5" s="29"/>
      <c r="C5" s="29"/>
      <c r="D5" s="29"/>
      <c r="E5" s="29"/>
      <c r="F5" s="29"/>
      <c r="G5" s="29"/>
      <c r="H5" s="29"/>
      <c r="I5" s="29"/>
      <c r="J5" s="29"/>
    </row>
    <row r="6" spans="1:10">
      <c r="A6" s="56" t="s">
        <v>9</v>
      </c>
      <c r="B6" s="56" t="s">
        <v>8</v>
      </c>
      <c r="C6" s="56" t="s">
        <v>10</v>
      </c>
      <c r="D6" s="63" t="s">
        <v>11</v>
      </c>
      <c r="E6" s="56" t="s">
        <v>13</v>
      </c>
      <c r="F6" s="56"/>
      <c r="G6" s="56"/>
      <c r="H6" s="56"/>
      <c r="I6" s="56"/>
      <c r="J6" s="56"/>
    </row>
    <row r="7" spans="1:10">
      <c r="A7" s="56"/>
      <c r="B7" s="56"/>
      <c r="C7" s="56"/>
      <c r="D7" s="63"/>
      <c r="E7" s="56" t="s">
        <v>12</v>
      </c>
      <c r="F7" s="56" t="s">
        <v>14</v>
      </c>
      <c r="G7" s="56"/>
      <c r="H7" s="56"/>
      <c r="I7" s="56"/>
      <c r="J7" s="56"/>
    </row>
    <row r="8" spans="1:10" ht="62.25" customHeight="1">
      <c r="A8" s="56"/>
      <c r="B8" s="56"/>
      <c r="C8" s="56"/>
      <c r="D8" s="63"/>
      <c r="E8" s="56"/>
      <c r="F8" s="4" t="s">
        <v>15</v>
      </c>
      <c r="G8" s="56" t="s">
        <v>16</v>
      </c>
      <c r="H8" s="56"/>
      <c r="I8" s="56" t="s">
        <v>17</v>
      </c>
      <c r="J8" s="56"/>
    </row>
    <row r="9" spans="1:10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>
      <c r="A10" s="64" t="s">
        <v>0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>
      <c r="A11" s="64" t="s">
        <v>21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>
      <c r="A12" s="58" t="s">
        <v>1</v>
      </c>
      <c r="B12" s="59" t="s">
        <v>31</v>
      </c>
      <c r="C12" s="58" t="s">
        <v>2</v>
      </c>
      <c r="D12" s="8" t="s">
        <v>3</v>
      </c>
      <c r="E12" s="16">
        <f>SUM(E13:E13)</f>
        <v>9867.4</v>
      </c>
      <c r="F12" s="16">
        <f>SUM(F13:F13)</f>
        <v>9867.4</v>
      </c>
      <c r="G12" s="46">
        <v>0</v>
      </c>
      <c r="H12" s="46"/>
      <c r="I12" s="54">
        <v>0</v>
      </c>
      <c r="J12" s="55"/>
    </row>
    <row r="13" spans="1:10" ht="20.25" customHeight="1">
      <c r="A13" s="58"/>
      <c r="B13" s="59"/>
      <c r="C13" s="58"/>
      <c r="D13" s="10" t="s">
        <v>29</v>
      </c>
      <c r="E13" s="16">
        <f>SUM(F13:J13)</f>
        <v>9867.4</v>
      </c>
      <c r="F13" s="16">
        <f>9867.4</f>
        <v>9867.4</v>
      </c>
      <c r="G13" s="46">
        <v>0</v>
      </c>
      <c r="H13" s="46"/>
      <c r="I13" s="54">
        <v>0</v>
      </c>
      <c r="J13" s="55"/>
    </row>
    <row r="14" spans="1:10">
      <c r="A14" s="58" t="s">
        <v>5</v>
      </c>
      <c r="B14" s="59" t="s">
        <v>33</v>
      </c>
      <c r="C14" s="58" t="s">
        <v>2</v>
      </c>
      <c r="D14" s="8" t="s">
        <v>3</v>
      </c>
      <c r="E14" s="16">
        <f>E15</f>
        <v>73461.5</v>
      </c>
      <c r="F14" s="16">
        <f>F15</f>
        <v>45132.6</v>
      </c>
      <c r="G14" s="46">
        <f>G15</f>
        <v>28328.9</v>
      </c>
      <c r="H14" s="46"/>
      <c r="I14" s="54">
        <v>0</v>
      </c>
      <c r="J14" s="55"/>
    </row>
    <row r="15" spans="1:10" ht="19.5" customHeight="1">
      <c r="A15" s="58"/>
      <c r="B15" s="59"/>
      <c r="C15" s="58"/>
      <c r="D15" s="10" t="s">
        <v>29</v>
      </c>
      <c r="E15" s="16">
        <f>SUM(F15:J15)</f>
        <v>73461.5</v>
      </c>
      <c r="F15" s="16">
        <f>40132.6+5000</f>
        <v>45132.6</v>
      </c>
      <c r="G15" s="46">
        <f>12361.4+5195.9+588.5+10183.1</f>
        <v>28328.9</v>
      </c>
      <c r="H15" s="46"/>
      <c r="I15" s="46">
        <v>0</v>
      </c>
      <c r="J15" s="46"/>
    </row>
    <row r="16" spans="1:10">
      <c r="A16" s="56" t="s">
        <v>7</v>
      </c>
      <c r="B16" s="57" t="s">
        <v>23</v>
      </c>
      <c r="C16" s="56" t="s">
        <v>2</v>
      </c>
      <c r="D16" s="11" t="s">
        <v>3</v>
      </c>
      <c r="E16" s="17">
        <f>SUM(E17:E17)</f>
        <v>3541.7</v>
      </c>
      <c r="F16" s="17">
        <f>SUM(F17:F17)</f>
        <v>1141.5</v>
      </c>
      <c r="G16" s="21">
        <f>G17</f>
        <v>1258.7</v>
      </c>
      <c r="H16" s="22"/>
      <c r="I16" s="21">
        <f>I17</f>
        <v>1141.5</v>
      </c>
      <c r="J16" s="22"/>
    </row>
    <row r="17" spans="1:13">
      <c r="A17" s="56"/>
      <c r="B17" s="57"/>
      <c r="C17" s="56"/>
      <c r="D17" s="11" t="s">
        <v>29</v>
      </c>
      <c r="E17" s="16">
        <f>SUM(F17:J17)</f>
        <v>3541.7</v>
      </c>
      <c r="F17" s="17">
        <v>1141.5</v>
      </c>
      <c r="G17" s="21">
        <f>243.3+1015.4</f>
        <v>1258.7</v>
      </c>
      <c r="H17" s="22"/>
      <c r="I17" s="21">
        <v>1141.5</v>
      </c>
      <c r="J17" s="22"/>
    </row>
    <row r="18" spans="1:13">
      <c r="A18" s="3"/>
      <c r="B18" s="7" t="s">
        <v>6</v>
      </c>
      <c r="C18" s="3"/>
      <c r="D18" s="12" t="s">
        <v>3</v>
      </c>
      <c r="E18" s="18">
        <f>E16+E14+E12</f>
        <v>86870.599999999991</v>
      </c>
      <c r="F18" s="18">
        <f>F16+F14+F12</f>
        <v>56141.5</v>
      </c>
      <c r="G18" s="26">
        <f>G16+G14+G12</f>
        <v>29587.600000000002</v>
      </c>
      <c r="H18" s="27"/>
      <c r="I18" s="26">
        <f>I16+I14+I12</f>
        <v>1141.5</v>
      </c>
      <c r="J18" s="27"/>
      <c r="K18" s="6"/>
    </row>
    <row r="19" spans="1:13">
      <c r="A19" s="3"/>
      <c r="B19" s="3"/>
      <c r="C19" s="3"/>
      <c r="D19" s="12" t="s">
        <v>29</v>
      </c>
      <c r="E19" s="18">
        <f>E12+E14+E16</f>
        <v>86870.599999999991</v>
      </c>
      <c r="F19" s="18">
        <f>F12+F14+F16</f>
        <v>56141.5</v>
      </c>
      <c r="G19" s="26">
        <f>G12+G14+G16</f>
        <v>29587.600000000002</v>
      </c>
      <c r="H19" s="27"/>
      <c r="I19" s="26">
        <f>I12+I14+I16</f>
        <v>1141.5</v>
      </c>
      <c r="J19" s="27"/>
      <c r="K19" s="6"/>
      <c r="M19" s="5"/>
    </row>
    <row r="20" spans="1:13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6"/>
    </row>
    <row r="21" spans="1:13">
      <c r="A21" s="47" t="s">
        <v>25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3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3">
      <c r="A23" s="34" t="s">
        <v>18</v>
      </c>
      <c r="B23" s="37" t="s">
        <v>24</v>
      </c>
      <c r="C23" s="31" t="s">
        <v>2</v>
      </c>
      <c r="D23" s="2" t="s">
        <v>3</v>
      </c>
      <c r="E23" s="17">
        <f>E24+E25</f>
        <v>96942.347370000003</v>
      </c>
      <c r="F23" s="17">
        <f>F24+F25</f>
        <v>57215.4</v>
      </c>
      <c r="G23" s="46">
        <f>G24+G25</f>
        <v>39726.947370000002</v>
      </c>
      <c r="H23" s="46"/>
      <c r="I23" s="46">
        <v>0</v>
      </c>
      <c r="J23" s="50"/>
    </row>
    <row r="24" spans="1:13">
      <c r="A24" s="35"/>
      <c r="B24" s="38"/>
      <c r="C24" s="32"/>
      <c r="D24" s="2" t="s">
        <v>4</v>
      </c>
      <c r="E24" s="17">
        <f>SUM(F24:J24)</f>
        <v>86406</v>
      </c>
      <c r="F24" s="17">
        <f>8665.4+40000</f>
        <v>48665.4</v>
      </c>
      <c r="G24" s="30">
        <v>37740.6</v>
      </c>
      <c r="H24" s="30"/>
      <c r="I24" s="46">
        <v>0</v>
      </c>
      <c r="J24" s="50"/>
    </row>
    <row r="25" spans="1:13">
      <c r="A25" s="36"/>
      <c r="B25" s="39"/>
      <c r="C25" s="33"/>
      <c r="D25" s="11" t="s">
        <v>29</v>
      </c>
      <c r="E25" s="17">
        <f>SUM(F25:J25)</f>
        <v>10536.34737</v>
      </c>
      <c r="F25" s="17">
        <v>8550</v>
      </c>
      <c r="G25" s="30">
        <v>1986.34737</v>
      </c>
      <c r="H25" s="30"/>
      <c r="I25" s="46">
        <v>0</v>
      </c>
      <c r="J25" s="50"/>
    </row>
    <row r="26" spans="1:13">
      <c r="A26" s="34" t="s">
        <v>35</v>
      </c>
      <c r="B26" s="37" t="s">
        <v>36</v>
      </c>
      <c r="C26" s="40" t="s">
        <v>34</v>
      </c>
      <c r="D26" s="2" t="s">
        <v>3</v>
      </c>
      <c r="E26" s="17">
        <f>E27+E28</f>
        <v>500.2</v>
      </c>
      <c r="F26" s="17">
        <f>F27+F28</f>
        <v>0</v>
      </c>
      <c r="G26" s="30">
        <f>G27+G28</f>
        <v>500.2</v>
      </c>
      <c r="H26" s="30"/>
      <c r="I26" s="46">
        <v>0</v>
      </c>
      <c r="J26" s="50"/>
    </row>
    <row r="27" spans="1:13">
      <c r="A27" s="35"/>
      <c r="B27" s="38"/>
      <c r="C27" s="41"/>
      <c r="D27" s="2" t="s">
        <v>4</v>
      </c>
      <c r="E27" s="17">
        <f>SUM(F27:J27)</f>
        <v>475</v>
      </c>
      <c r="F27" s="17">
        <v>0</v>
      </c>
      <c r="G27" s="52">
        <v>475</v>
      </c>
      <c r="H27" s="53"/>
      <c r="I27" s="54">
        <v>0</v>
      </c>
      <c r="J27" s="55"/>
    </row>
    <row r="28" spans="1:13">
      <c r="A28" s="36"/>
      <c r="B28" s="39"/>
      <c r="C28" s="42"/>
      <c r="D28" s="11" t="s">
        <v>29</v>
      </c>
      <c r="E28" s="17">
        <f>SUM(F28:J28)</f>
        <v>25.2</v>
      </c>
      <c r="F28" s="17">
        <v>0</v>
      </c>
      <c r="G28" s="52">
        <v>25.2</v>
      </c>
      <c r="H28" s="53"/>
      <c r="I28" s="54">
        <v>0</v>
      </c>
      <c r="J28" s="55"/>
    </row>
    <row r="29" spans="1:13">
      <c r="A29" s="31"/>
      <c r="B29" s="43" t="s">
        <v>19</v>
      </c>
      <c r="C29" s="31"/>
      <c r="D29" s="9" t="s">
        <v>3</v>
      </c>
      <c r="E29" s="14">
        <f t="shared" ref="E29:G30" si="0">E23+E26</f>
        <v>97442.54737</v>
      </c>
      <c r="F29" s="14">
        <f t="shared" si="0"/>
        <v>57215.4</v>
      </c>
      <c r="G29" s="26">
        <f t="shared" si="0"/>
        <v>40227.147369999999</v>
      </c>
      <c r="H29" s="27"/>
      <c r="I29" s="26">
        <f>I23+I26</f>
        <v>0</v>
      </c>
      <c r="J29" s="27"/>
    </row>
    <row r="30" spans="1:13">
      <c r="A30" s="32"/>
      <c r="B30" s="44"/>
      <c r="C30" s="32"/>
      <c r="D30" s="12" t="s">
        <v>4</v>
      </c>
      <c r="E30" s="14">
        <f t="shared" si="0"/>
        <v>86881</v>
      </c>
      <c r="F30" s="14">
        <f t="shared" si="0"/>
        <v>48665.4</v>
      </c>
      <c r="G30" s="26">
        <f t="shared" si="0"/>
        <v>38215.599999999999</v>
      </c>
      <c r="H30" s="27"/>
      <c r="I30" s="26"/>
      <c r="J30" s="27"/>
    </row>
    <row r="31" spans="1:13">
      <c r="A31" s="33"/>
      <c r="B31" s="45"/>
      <c r="C31" s="33"/>
      <c r="D31" s="13" t="s">
        <v>29</v>
      </c>
      <c r="E31" s="14">
        <f>E25+E28</f>
        <v>10561.54737</v>
      </c>
      <c r="F31" s="14">
        <f>F25</f>
        <v>8550</v>
      </c>
      <c r="G31" s="23">
        <f>G25+G28</f>
        <v>2011.54737</v>
      </c>
      <c r="H31" s="23"/>
      <c r="I31" s="23">
        <v>0</v>
      </c>
      <c r="J31" s="23"/>
    </row>
    <row r="32" spans="1:13">
      <c r="A32" s="49"/>
      <c r="B32" s="51" t="s">
        <v>20</v>
      </c>
      <c r="C32" s="24" t="s">
        <v>2</v>
      </c>
      <c r="D32" s="9" t="s">
        <v>3</v>
      </c>
      <c r="E32" s="14">
        <f>F32+G32+I32</f>
        <v>184313.14736999999</v>
      </c>
      <c r="F32" s="14">
        <f>F18+F29</f>
        <v>113356.9</v>
      </c>
      <c r="G32" s="23">
        <f>G18+G29:H29</f>
        <v>69814.747369999997</v>
      </c>
      <c r="H32" s="23"/>
      <c r="I32" s="23">
        <f>I18+I29:J29</f>
        <v>1141.5</v>
      </c>
      <c r="J32" s="23"/>
      <c r="M32" s="5"/>
    </row>
    <row r="33" spans="1:13">
      <c r="A33" s="49"/>
      <c r="B33" s="51"/>
      <c r="C33" s="24"/>
      <c r="D33" s="9" t="s">
        <v>4</v>
      </c>
      <c r="E33" s="14">
        <f>E30</f>
        <v>86881</v>
      </c>
      <c r="F33" s="14">
        <f>F30</f>
        <v>48665.4</v>
      </c>
      <c r="G33" s="23">
        <f>G30</f>
        <v>38215.599999999999</v>
      </c>
      <c r="H33" s="23"/>
      <c r="I33" s="23">
        <v>0</v>
      </c>
      <c r="J33" s="23"/>
      <c r="M33" s="5"/>
    </row>
    <row r="34" spans="1:13">
      <c r="A34" s="49"/>
      <c r="B34" s="51"/>
      <c r="C34" s="24"/>
      <c r="D34" s="9" t="s">
        <v>29</v>
      </c>
      <c r="E34" s="14">
        <f>E31+E19</f>
        <v>97432.147369999991</v>
      </c>
      <c r="F34" s="14">
        <f>F18+F31</f>
        <v>64691.5</v>
      </c>
      <c r="G34" s="23">
        <f>G19+G31</f>
        <v>31599.147370000002</v>
      </c>
      <c r="H34" s="23"/>
      <c r="I34" s="23">
        <f>I19+I31</f>
        <v>1141.5</v>
      </c>
      <c r="J34" s="23"/>
      <c r="M34" s="5"/>
    </row>
    <row r="35" spans="1:13">
      <c r="E35" s="15"/>
    </row>
    <row r="36" spans="1:13" ht="15" customHeight="1">
      <c r="D36" s="60" t="s">
        <v>32</v>
      </c>
      <c r="E36" s="60"/>
      <c r="F36" s="60"/>
    </row>
    <row r="38" spans="1:13" ht="33" customHeight="1"/>
    <row r="40" spans="1:13" ht="15" customHeight="1"/>
    <row r="47" spans="1:13" ht="18" customHeight="1"/>
    <row r="49" ht="15" customHeight="1"/>
    <row r="59" ht="27" customHeight="1"/>
    <row r="64" ht="15.75" customHeight="1"/>
    <row r="66" spans="11:11">
      <c r="K66" s="5"/>
    </row>
  </sheetData>
  <mergeCells count="80">
    <mergeCell ref="C14:C15"/>
    <mergeCell ref="A10:J10"/>
    <mergeCell ref="A11:J11"/>
    <mergeCell ref="B12:B13"/>
    <mergeCell ref="C12:C13"/>
    <mergeCell ref="G12:H12"/>
    <mergeCell ref="D36:F36"/>
    <mergeCell ref="H1:J3"/>
    <mergeCell ref="B6:B8"/>
    <mergeCell ref="C6:C8"/>
    <mergeCell ref="D6:D8"/>
    <mergeCell ref="E7:E8"/>
    <mergeCell ref="B14:B15"/>
    <mergeCell ref="G16:H16"/>
    <mergeCell ref="G15:H15"/>
    <mergeCell ref="A9:J9"/>
    <mergeCell ref="A6:A8"/>
    <mergeCell ref="I12:J12"/>
    <mergeCell ref="G13:H13"/>
    <mergeCell ref="I13:J13"/>
    <mergeCell ref="I15:J15"/>
    <mergeCell ref="I14:J14"/>
    <mergeCell ref="A12:A13"/>
    <mergeCell ref="A16:A17"/>
    <mergeCell ref="B16:B17"/>
    <mergeCell ref="C16:C17"/>
    <mergeCell ref="A14:A15"/>
    <mergeCell ref="I16:J16"/>
    <mergeCell ref="E6:J6"/>
    <mergeCell ref="F7:J7"/>
    <mergeCell ref="G8:H8"/>
    <mergeCell ref="I8:J8"/>
    <mergeCell ref="G14:H14"/>
    <mergeCell ref="G17:H17"/>
    <mergeCell ref="G24:H24"/>
    <mergeCell ref="I24:J24"/>
    <mergeCell ref="G26:H26"/>
    <mergeCell ref="I26:J26"/>
    <mergeCell ref="G27:H27"/>
    <mergeCell ref="I25:J25"/>
    <mergeCell ref="I30:J30"/>
    <mergeCell ref="I23:J23"/>
    <mergeCell ref="A32:A34"/>
    <mergeCell ref="B32:B34"/>
    <mergeCell ref="B23:B25"/>
    <mergeCell ref="A23:A25"/>
    <mergeCell ref="A29:A31"/>
    <mergeCell ref="G28:H28"/>
    <mergeCell ref="I27:J27"/>
    <mergeCell ref="I28:J28"/>
    <mergeCell ref="B26:B28"/>
    <mergeCell ref="C26:C28"/>
    <mergeCell ref="C29:C31"/>
    <mergeCell ref="B29:B31"/>
    <mergeCell ref="G23:H23"/>
    <mergeCell ref="A21:J21"/>
    <mergeCell ref="A22:J22"/>
    <mergeCell ref="G29:H29"/>
    <mergeCell ref="G30:H30"/>
    <mergeCell ref="I29:J29"/>
    <mergeCell ref="I31:J31"/>
    <mergeCell ref="A5:J5"/>
    <mergeCell ref="G25:H25"/>
    <mergeCell ref="G34:H34"/>
    <mergeCell ref="G32:H32"/>
    <mergeCell ref="I34:J34"/>
    <mergeCell ref="I32:J32"/>
    <mergeCell ref="I33:J33"/>
    <mergeCell ref="C23:C25"/>
    <mergeCell ref="A26:A28"/>
    <mergeCell ref="A20:J20"/>
    <mergeCell ref="I17:J17"/>
    <mergeCell ref="G33:H33"/>
    <mergeCell ref="C32:C34"/>
    <mergeCell ref="H4:J4"/>
    <mergeCell ref="G18:H18"/>
    <mergeCell ref="G19:H19"/>
    <mergeCell ref="I18:J18"/>
    <mergeCell ref="I19:J19"/>
    <mergeCell ref="G31:H31"/>
  </mergeCells>
  <phoneticPr fontId="0" type="noConversion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J34"/>
  <sheetViews>
    <sheetView workbookViewId="0">
      <selection activeCell="G16" sqref="G16:H16"/>
    </sheetView>
  </sheetViews>
  <sheetFormatPr defaultRowHeight="14.4"/>
  <sheetData>
    <row r="14" spans="2:7">
      <c r="B14" t="s">
        <v>33</v>
      </c>
    </row>
    <row r="15" spans="2:7" ht="19.5" customHeight="1">
      <c r="G15">
        <f>12361.4+5195.9+10183</f>
        <v>27740.3</v>
      </c>
    </row>
    <row r="24" spans="1:10">
      <c r="G24" s="19">
        <v>37740.6</v>
      </c>
      <c r="H24" s="19"/>
    </row>
    <row r="25" spans="1:10">
      <c r="G25" s="19">
        <v>1986.34737</v>
      </c>
      <c r="H25" s="19"/>
    </row>
    <row r="26" spans="1:10">
      <c r="A26" s="60" t="s">
        <v>35</v>
      </c>
      <c r="B26" s="65" t="s">
        <v>36</v>
      </c>
      <c r="C26" s="66" t="s">
        <v>34</v>
      </c>
    </row>
    <row r="27" spans="1:10">
      <c r="A27" s="60"/>
      <c r="B27" s="65"/>
      <c r="C27" s="66"/>
      <c r="F27">
        <v>0</v>
      </c>
      <c r="G27" s="67">
        <v>475</v>
      </c>
      <c r="H27" s="67"/>
      <c r="I27" s="60">
        <v>0</v>
      </c>
      <c r="J27" s="60"/>
    </row>
    <row r="28" spans="1:10">
      <c r="A28" s="60"/>
      <c r="B28" s="65"/>
      <c r="C28" s="66"/>
      <c r="F28">
        <v>0</v>
      </c>
      <c r="G28" s="67">
        <v>25.2</v>
      </c>
      <c r="H28" s="67"/>
      <c r="I28" s="60">
        <v>0</v>
      </c>
      <c r="J28" s="60"/>
    </row>
    <row r="29" spans="1:10">
      <c r="E29">
        <f t="shared" ref="E29:G30" si="0">E23+E26</f>
        <v>0</v>
      </c>
      <c r="F29">
        <f t="shared" si="0"/>
        <v>0</v>
      </c>
      <c r="G29" s="60">
        <f t="shared" si="0"/>
        <v>0</v>
      </c>
      <c r="H29" s="60"/>
      <c r="I29" s="60">
        <f>I23+I26</f>
        <v>0</v>
      </c>
      <c r="J29" s="60"/>
    </row>
    <row r="30" spans="1:10">
      <c r="E30">
        <f t="shared" si="0"/>
        <v>0</v>
      </c>
      <c r="F30">
        <f t="shared" si="0"/>
        <v>0</v>
      </c>
      <c r="G30">
        <f t="shared" si="0"/>
        <v>38215.599999999999</v>
      </c>
    </row>
    <row r="31" spans="1:10">
      <c r="E31">
        <f>E25+E28</f>
        <v>0</v>
      </c>
      <c r="G31">
        <f>G25+G28</f>
        <v>2011.54737</v>
      </c>
    </row>
    <row r="32" spans="1:10">
      <c r="E32">
        <f>F32+G32+I32</f>
        <v>0</v>
      </c>
      <c r="G32">
        <f>G18+G29:H29</f>
        <v>0</v>
      </c>
    </row>
    <row r="33" spans="7:7">
      <c r="G33">
        <f>G30</f>
        <v>38215.599999999999</v>
      </c>
    </row>
    <row r="34" spans="7:7">
      <c r="G34">
        <f>G19+G31</f>
        <v>2011.54737</v>
      </c>
    </row>
  </sheetData>
  <mergeCells count="9">
    <mergeCell ref="G29:H29"/>
    <mergeCell ref="I29:J29"/>
    <mergeCell ref="A26:A28"/>
    <mergeCell ref="B26:B28"/>
    <mergeCell ref="C26:C28"/>
    <mergeCell ref="G27:H27"/>
    <mergeCell ref="G28:H28"/>
    <mergeCell ref="I27:J27"/>
    <mergeCell ref="I28:J2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J34"/>
  <sheetViews>
    <sheetView workbookViewId="0">
      <selection activeCell="G16" sqref="G16:H16"/>
    </sheetView>
  </sheetViews>
  <sheetFormatPr defaultRowHeight="14.4"/>
  <sheetData>
    <row r="14" spans="2:7">
      <c r="B14" t="s">
        <v>33</v>
      </c>
    </row>
    <row r="15" spans="2:7" ht="19.5" customHeight="1">
      <c r="G15">
        <f>12361.4+5195.9+10183</f>
        <v>27740.3</v>
      </c>
    </row>
    <row r="24" spans="1:10">
      <c r="G24" s="19">
        <v>37740.6</v>
      </c>
      <c r="H24" s="19"/>
    </row>
    <row r="25" spans="1:10">
      <c r="G25" s="19">
        <v>1986.34737</v>
      </c>
      <c r="H25" s="19"/>
    </row>
    <row r="26" spans="1:10">
      <c r="A26" s="60" t="s">
        <v>35</v>
      </c>
      <c r="B26" s="65" t="s">
        <v>36</v>
      </c>
      <c r="C26" s="66" t="s">
        <v>34</v>
      </c>
    </row>
    <row r="27" spans="1:10">
      <c r="A27" s="60"/>
      <c r="B27" s="65"/>
      <c r="C27" s="66"/>
      <c r="F27">
        <v>0</v>
      </c>
      <c r="G27" s="67">
        <v>475</v>
      </c>
      <c r="H27" s="67"/>
      <c r="I27" s="60">
        <v>0</v>
      </c>
      <c r="J27" s="60"/>
    </row>
    <row r="28" spans="1:10">
      <c r="A28" s="60"/>
      <c r="B28" s="65"/>
      <c r="C28" s="66"/>
      <c r="F28">
        <v>0</v>
      </c>
      <c r="G28" s="67">
        <v>25.2</v>
      </c>
      <c r="H28" s="67"/>
      <c r="I28" s="60">
        <v>0</v>
      </c>
      <c r="J28" s="60"/>
    </row>
    <row r="29" spans="1:10">
      <c r="E29">
        <f t="shared" ref="E29:G30" si="0">E23+E26</f>
        <v>0</v>
      </c>
      <c r="F29">
        <f t="shared" si="0"/>
        <v>0</v>
      </c>
      <c r="G29" s="60">
        <f t="shared" si="0"/>
        <v>0</v>
      </c>
      <c r="H29" s="60"/>
      <c r="I29" s="60">
        <f>I23+I26</f>
        <v>0</v>
      </c>
      <c r="J29" s="60"/>
    </row>
    <row r="30" spans="1:10">
      <c r="E30">
        <f t="shared" si="0"/>
        <v>0</v>
      </c>
      <c r="F30">
        <f t="shared" si="0"/>
        <v>0</v>
      </c>
      <c r="G30">
        <f t="shared" si="0"/>
        <v>38215.599999999999</v>
      </c>
    </row>
    <row r="31" spans="1:10">
      <c r="E31">
        <f>E25+E28</f>
        <v>0</v>
      </c>
      <c r="G31">
        <f>G25+G28</f>
        <v>2011.54737</v>
      </c>
    </row>
    <row r="32" spans="1:10">
      <c r="E32">
        <f>F32+G32+I32</f>
        <v>0</v>
      </c>
      <c r="G32">
        <f>G18+G29:H29</f>
        <v>0</v>
      </c>
    </row>
    <row r="33" spans="7:7">
      <c r="G33">
        <f>G30</f>
        <v>38215.599999999999</v>
      </c>
    </row>
    <row r="34" spans="7:7">
      <c r="G34">
        <f>G19+G31</f>
        <v>2011.54737</v>
      </c>
    </row>
  </sheetData>
  <mergeCells count="9">
    <mergeCell ref="G29:H29"/>
    <mergeCell ref="I29:J29"/>
    <mergeCell ref="A26:A28"/>
    <mergeCell ref="B26:B28"/>
    <mergeCell ref="C26:C28"/>
    <mergeCell ref="G27:H27"/>
    <mergeCell ref="G28:H28"/>
    <mergeCell ref="I27:J27"/>
    <mergeCell ref="I28:J2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 (2)</vt:lpstr>
      <vt:lpstr>Лист2</vt:lpstr>
      <vt:lpstr>Лист3</vt:lpstr>
      <vt:lpstr>'Лист1 (2)'!Заголовки_для_печати</vt:lpstr>
      <vt:lpstr>'Лист1 (2)'!Область_печати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2015-11-16T13:22:30Z</cp:lastPrinted>
  <dcterms:created xsi:type="dcterms:W3CDTF">2014-04-14T04:30:29Z</dcterms:created>
  <dcterms:modified xsi:type="dcterms:W3CDTF">2015-11-26T04:10:22Z</dcterms:modified>
</cp:coreProperties>
</file>